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8460" windowHeight="3990" activeTab="0"/>
  </bookViews>
  <sheets>
    <sheet name="Income Statement" sheetId="1" r:id="rId1"/>
    <sheet name="Balance Sheets" sheetId="2" r:id="rId2"/>
    <sheet name="Cash Flow" sheetId="3" r:id="rId3"/>
    <sheet name="Equity" sheetId="4" r:id="rId4"/>
  </sheets>
  <definedNames>
    <definedName name="_xlnm.Print_Area" localSheetId="1">'Balance Sheets'!$A$1:$G$62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<sst xmlns="http://schemas.openxmlformats.org/spreadsheetml/2006/main" count="121" uniqueCount="91">
  <si>
    <t>RM'000</t>
  </si>
  <si>
    <t xml:space="preserve"> </t>
  </si>
  <si>
    <t>SHL CONSOLIDATED BHD</t>
  </si>
  <si>
    <t>Revenue</t>
  </si>
  <si>
    <t>Deferred tax asset</t>
  </si>
  <si>
    <t>Property, plant and equipment</t>
  </si>
  <si>
    <t>Intangible assets</t>
  </si>
  <si>
    <t>Inventories</t>
  </si>
  <si>
    <t>Net current assets</t>
  </si>
  <si>
    <t>Current liabilities</t>
  </si>
  <si>
    <t>Current assets</t>
  </si>
  <si>
    <t>Share capital</t>
  </si>
  <si>
    <t>Trust account</t>
  </si>
  <si>
    <t>Minority interests</t>
  </si>
  <si>
    <t>Investment properties</t>
  </si>
  <si>
    <t>31/03/2002</t>
  </si>
  <si>
    <t>30/09/2002</t>
  </si>
  <si>
    <t>30/09/2001</t>
  </si>
  <si>
    <t>Profit from Operations</t>
  </si>
  <si>
    <t>Finance Costs</t>
  </si>
  <si>
    <t>Taxation</t>
  </si>
  <si>
    <t>Net Profit for the Period</t>
  </si>
  <si>
    <t>Earnings per share</t>
  </si>
  <si>
    <t>-</t>
  </si>
  <si>
    <t>As At</t>
  </si>
  <si>
    <t>Investment in associate</t>
  </si>
  <si>
    <t>Real property assets</t>
  </si>
  <si>
    <t>Investments</t>
  </si>
  <si>
    <t>Cash and deposits</t>
  </si>
  <si>
    <t>Represented by :</t>
  </si>
  <si>
    <t>Reserves</t>
  </si>
  <si>
    <t>Shareholders' equity</t>
  </si>
  <si>
    <t>Club establishment fund</t>
  </si>
  <si>
    <t>Net increase / (decrease) in cash and cash equivalents</t>
  </si>
  <si>
    <t>Cash and cash equivalents at 1 April 2002</t>
  </si>
  <si>
    <t>Cash and cash equivalents at 30 September 2002</t>
  </si>
  <si>
    <t>Total</t>
  </si>
  <si>
    <t>At 1 April 2002</t>
  </si>
  <si>
    <t>ESOS exercised</t>
  </si>
  <si>
    <t>Dividends</t>
  </si>
  <si>
    <t>At 30 September 2002</t>
  </si>
  <si>
    <t>At 1 April 2001</t>
  </si>
  <si>
    <t>At 30 September 2001</t>
  </si>
  <si>
    <t>INDIVIDUAL QUARTER</t>
  </si>
  <si>
    <t>CUMULATIVE QUARTER</t>
  </si>
  <si>
    <t>CURRENT</t>
  </si>
  <si>
    <t xml:space="preserve">PRECEDING </t>
  </si>
  <si>
    <t>YEAR</t>
  </si>
  <si>
    <t>QUARTER</t>
  </si>
  <si>
    <t>CORRESPONDING</t>
  </si>
  <si>
    <t>TO DATE</t>
  </si>
  <si>
    <t>PERIOD</t>
  </si>
  <si>
    <t>Profit before Taxation</t>
  </si>
  <si>
    <t>Profit after Taxation</t>
  </si>
  <si>
    <t>Minority Interests</t>
  </si>
  <si>
    <t>Basic (Sen)</t>
  </si>
  <si>
    <t>Fully Diluted (Sen)</t>
  </si>
  <si>
    <t>Property development expenditure</t>
  </si>
  <si>
    <t>Trade and other receivables</t>
  </si>
  <si>
    <t>Trade and other payables</t>
  </si>
  <si>
    <t>Borrowings</t>
  </si>
  <si>
    <t>Net cash inflow / (outflow) from operating activities</t>
  </si>
  <si>
    <t>Net cash inflow / (outflow) from investing activities</t>
  </si>
  <si>
    <t>Net cash inflow / (outflow) from financing activities</t>
  </si>
  <si>
    <t xml:space="preserve">CONDENSED CONSOLIDATED INCOME STATEMENTS </t>
  </si>
  <si>
    <t>Net profit for the period</t>
  </si>
  <si>
    <t>Non-</t>
  </si>
  <si>
    <t>Distributable</t>
  </si>
  <si>
    <t>Retained Profits</t>
  </si>
  <si>
    <t>For the period ended 30 September 2002</t>
  </si>
  <si>
    <t>As at 30 September 2002</t>
  </si>
  <si>
    <t>CONDENSED CONSOLIDATED BALANCE SHEET</t>
  </si>
  <si>
    <t>Long term liabilities</t>
  </si>
  <si>
    <t>For the six months ended 30 September 2002</t>
  </si>
  <si>
    <t xml:space="preserve">CONDENSED CONSOLIDATED CASH FLOW STATEMENT </t>
  </si>
  <si>
    <t>6 months</t>
  </si>
  <si>
    <t>ended</t>
  </si>
  <si>
    <t xml:space="preserve">CONDENSED CONSOLIDATED STATEMENT OF CHANGES IN EQUITY  </t>
  </si>
  <si>
    <t>6 months ended 30/9/2002</t>
  </si>
  <si>
    <t>6 months ended 30/9/2001</t>
  </si>
  <si>
    <t>Note</t>
  </si>
  <si>
    <t>ESOS  -  Employees' Share Option Scheme</t>
  </si>
  <si>
    <t>Net tangible assets per share (RM)</t>
  </si>
  <si>
    <t>(The Condensed Consolidated Income Statements should be read in conjunction with the Annual Financial</t>
  </si>
  <si>
    <t>Report for the year ended 31 March 2002)</t>
  </si>
  <si>
    <t>(The Condensed Consolidated Balance Sheet should be read in conjunction with the</t>
  </si>
  <si>
    <t>Annual Financial Report for the year ended 31 March 2002)</t>
  </si>
  <si>
    <t>(The Condensed Consolidated Cash Flow Statement should be read in conjunction</t>
  </si>
  <si>
    <t>with the Annual Financial Report for the year ended 31 March 2002)</t>
  </si>
  <si>
    <t>(The Condensed Consolidated Statement of Changes in Equity should be read in conjunction with</t>
  </si>
  <si>
    <t>the Annual Financial Report for the year ended 31 March 2002)</t>
  </si>
</sst>
</file>

<file path=xl/styles.xml><?xml version="1.0" encoding="utf-8"?>
<styleSheet xmlns="http://schemas.openxmlformats.org/spreadsheetml/2006/main">
  <numFmts count="30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#,##0.0"/>
    <numFmt numFmtId="185" formatCode="0.0%"/>
  </numFmts>
  <fonts count="14">
    <font>
      <sz val="10"/>
      <name val="Arial"/>
      <family val="0"/>
    </font>
    <font>
      <b/>
      <sz val="11"/>
      <name val="Arial"/>
      <family val="2"/>
    </font>
    <font>
      <b/>
      <sz val="18"/>
      <name val="Arial"/>
      <family val="2"/>
    </font>
    <font>
      <b/>
      <u val="single"/>
      <sz val="11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u val="single"/>
      <sz val="11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b/>
      <sz val="14"/>
      <name val="Arial"/>
      <family val="2"/>
    </font>
    <font>
      <u val="single"/>
      <sz val="11"/>
      <name val="Arial"/>
      <family val="2"/>
    </font>
    <font>
      <sz val="11"/>
      <color indexed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37" fontId="1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37" fontId="6" fillId="0" borderId="1" xfId="0" applyNumberFormat="1" applyFont="1" applyFill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 quotePrefix="1">
      <alignment horizontal="center"/>
    </xf>
    <xf numFmtId="37" fontId="6" fillId="0" borderId="0" xfId="0" applyNumberFormat="1" applyFont="1" applyAlignment="1">
      <alignment/>
    </xf>
    <xf numFmtId="37" fontId="6" fillId="0" borderId="2" xfId="0" applyNumberFormat="1" applyFont="1" applyBorder="1" applyAlignment="1">
      <alignment/>
    </xf>
    <xf numFmtId="37" fontId="6" fillId="0" borderId="0" xfId="0" applyNumberFormat="1" applyFont="1" applyBorder="1" applyAlignment="1">
      <alignment/>
    </xf>
    <xf numFmtId="37" fontId="4" fillId="0" borderId="0" xfId="0" applyNumberFormat="1" applyFont="1" applyAlignment="1">
      <alignment/>
    </xf>
    <xf numFmtId="37" fontId="6" fillId="0" borderId="0" xfId="0" applyNumberFormat="1" applyFont="1" applyFill="1" applyAlignment="1">
      <alignment/>
    </xf>
    <xf numFmtId="37" fontId="6" fillId="0" borderId="0" xfId="0" applyNumberFormat="1" applyFont="1" applyFill="1" applyAlignment="1">
      <alignment horizontal="right"/>
    </xf>
    <xf numFmtId="37" fontId="6" fillId="0" borderId="0" xfId="0" applyNumberFormat="1" applyFont="1" applyFill="1" applyBorder="1" applyAlignment="1">
      <alignment/>
    </xf>
    <xf numFmtId="37" fontId="6" fillId="0" borderId="3" xfId="0" applyNumberFormat="1" applyFont="1" applyFill="1" applyBorder="1" applyAlignment="1">
      <alignment/>
    </xf>
    <xf numFmtId="37" fontId="6" fillId="0" borderId="4" xfId="0" applyNumberFormat="1" applyFont="1" applyFill="1" applyBorder="1" applyAlignment="1">
      <alignment/>
    </xf>
    <xf numFmtId="37" fontId="6" fillId="0" borderId="5" xfId="0" applyNumberFormat="1" applyFont="1" applyFill="1" applyBorder="1" applyAlignment="1">
      <alignment/>
    </xf>
    <xf numFmtId="37" fontId="6" fillId="0" borderId="6" xfId="0" applyNumberFormat="1" applyFont="1" applyFill="1" applyBorder="1" applyAlignment="1">
      <alignment/>
    </xf>
    <xf numFmtId="37" fontId="6" fillId="0" borderId="7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37" fontId="6" fillId="0" borderId="2" xfId="0" applyNumberFormat="1" applyFont="1" applyFill="1" applyBorder="1" applyAlignment="1">
      <alignment/>
    </xf>
    <xf numFmtId="37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 quotePrefix="1">
      <alignment/>
    </xf>
    <xf numFmtId="15" fontId="6" fillId="0" borderId="0" xfId="0" applyNumberFormat="1" applyFont="1" applyAlignment="1" quotePrefix="1">
      <alignment/>
    </xf>
    <xf numFmtId="37" fontId="6" fillId="0" borderId="0" xfId="0" applyNumberFormat="1" applyFont="1" applyBorder="1" applyAlignment="1">
      <alignment/>
    </xf>
    <xf numFmtId="37" fontId="6" fillId="0" borderId="7" xfId="0" applyNumberFormat="1" applyFont="1" applyBorder="1" applyAlignment="1">
      <alignment/>
    </xf>
    <xf numFmtId="37" fontId="6" fillId="0" borderId="8" xfId="0" applyNumberFormat="1" applyFont="1" applyBorder="1" applyAlignment="1">
      <alignment/>
    </xf>
    <xf numFmtId="0" fontId="6" fillId="0" borderId="0" xfId="0" applyFont="1" applyBorder="1" applyAlignment="1">
      <alignment/>
    </xf>
    <xf numFmtId="37" fontId="4" fillId="0" borderId="9" xfId="0" applyNumberFormat="1" applyFont="1" applyBorder="1" applyAlignment="1">
      <alignment/>
    </xf>
    <xf numFmtId="37" fontId="6" fillId="0" borderId="8" xfId="0" applyNumberFormat="1" applyFont="1" applyBorder="1" applyAlignment="1">
      <alignment/>
    </xf>
    <xf numFmtId="37" fontId="4" fillId="0" borderId="9" xfId="0" applyNumberFormat="1" applyFont="1" applyBorder="1" applyAlignment="1">
      <alignment/>
    </xf>
    <xf numFmtId="0" fontId="8" fillId="0" borderId="0" xfId="0" applyFont="1" applyAlignment="1">
      <alignment/>
    </xf>
    <xf numFmtId="37" fontId="4" fillId="0" borderId="0" xfId="0" applyNumberFormat="1" applyFont="1" applyAlignment="1">
      <alignment/>
    </xf>
    <xf numFmtId="0" fontId="7" fillId="0" borderId="0" xfId="0" applyFont="1" applyAlignment="1">
      <alignment/>
    </xf>
    <xf numFmtId="0" fontId="1" fillId="0" borderId="0" xfId="0" applyFont="1" applyFill="1" applyAlignment="1">
      <alignment horizontal="center"/>
    </xf>
    <xf numFmtId="41" fontId="1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41" fontId="9" fillId="0" borderId="0" xfId="0" applyNumberFormat="1" applyFont="1" applyAlignment="1">
      <alignment horizontal="center"/>
    </xf>
    <xf numFmtId="41" fontId="9" fillId="0" borderId="0" xfId="0" applyNumberFormat="1" applyFont="1" applyFill="1" applyAlignment="1">
      <alignment horizontal="center"/>
    </xf>
    <xf numFmtId="37" fontId="6" fillId="0" borderId="10" xfId="0" applyNumberFormat="1" applyFont="1" applyBorder="1" applyAlignment="1">
      <alignment/>
    </xf>
    <xf numFmtId="37" fontId="6" fillId="0" borderId="11" xfId="0" applyNumberFormat="1" applyFont="1" applyBorder="1" applyAlignment="1">
      <alignment/>
    </xf>
    <xf numFmtId="39" fontId="6" fillId="0" borderId="2" xfId="0" applyNumberFormat="1" applyFont="1" applyBorder="1" applyAlignment="1">
      <alignment/>
    </xf>
    <xf numFmtId="39" fontId="6" fillId="0" borderId="0" xfId="0" applyNumberFormat="1" applyFont="1" applyAlignment="1">
      <alignment/>
    </xf>
    <xf numFmtId="0" fontId="10" fillId="0" borderId="0" xfId="0" applyFont="1" applyAlignment="1">
      <alignment/>
    </xf>
    <xf numFmtId="37" fontId="1" fillId="0" borderId="0" xfId="0" applyNumberFormat="1" applyFont="1" applyBorder="1" applyAlignment="1">
      <alignment horizontal="center"/>
    </xf>
    <xf numFmtId="37" fontId="4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9" fillId="0" borderId="2" xfId="0" applyFont="1" applyBorder="1" applyAlignment="1" quotePrefix="1">
      <alignment horizontal="center"/>
    </xf>
    <xf numFmtId="0" fontId="9" fillId="0" borderId="2" xfId="0" applyFont="1" applyFill="1" applyBorder="1" applyAlignment="1" quotePrefix="1">
      <alignment horizontal="center"/>
    </xf>
    <xf numFmtId="41" fontId="9" fillId="0" borderId="2" xfId="0" applyNumberFormat="1" applyFont="1" applyBorder="1" applyAlignment="1" quotePrefix="1">
      <alignment horizontal="center"/>
    </xf>
    <xf numFmtId="0" fontId="1" fillId="0" borderId="2" xfId="0" applyFont="1" applyBorder="1" applyAlignment="1" quotePrefix="1">
      <alignment horizontal="center"/>
    </xf>
    <xf numFmtId="0" fontId="1" fillId="0" borderId="2" xfId="0" applyFont="1" applyFill="1" applyBorder="1" applyAlignment="1" quotePrefix="1">
      <alignment horizontal="center"/>
    </xf>
    <xf numFmtId="37" fontId="1" fillId="0" borderId="2" xfId="0" applyNumberFormat="1" applyFont="1" applyBorder="1" applyAlignment="1" quotePrefix="1">
      <alignment horizontal="center"/>
    </xf>
    <xf numFmtId="0" fontId="1" fillId="0" borderId="2" xfId="0" applyFont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43" fontId="6" fillId="0" borderId="0" xfId="15" applyFont="1" applyFill="1" applyAlignment="1">
      <alignment/>
    </xf>
    <xf numFmtId="43" fontId="1" fillId="0" borderId="0" xfId="15" applyFont="1" applyFill="1" applyAlignment="1">
      <alignment/>
    </xf>
    <xf numFmtId="37" fontId="1" fillId="0" borderId="12" xfId="0" applyNumberFormat="1" applyFont="1" applyFill="1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42"/>
  <sheetViews>
    <sheetView tabSelected="1" view="pageBreakPreview" zoomScaleSheetLayoutView="100" workbookViewId="0" topLeftCell="A1">
      <selection activeCell="B42" sqref="B42"/>
    </sheetView>
  </sheetViews>
  <sheetFormatPr defaultColWidth="9.140625" defaultRowHeight="15" customHeight="1"/>
  <cols>
    <col min="1" max="1" width="1.7109375" style="10" customWidth="1"/>
    <col min="2" max="2" width="3.7109375" style="10" customWidth="1"/>
    <col min="3" max="3" width="27.421875" style="10" customWidth="1"/>
    <col min="4" max="4" width="13.7109375" style="10" customWidth="1"/>
    <col min="5" max="5" width="1.7109375" style="10" customWidth="1"/>
    <col min="6" max="6" width="17.140625" style="10" customWidth="1"/>
    <col min="7" max="7" width="3.7109375" style="10" customWidth="1"/>
    <col min="8" max="8" width="13.7109375" style="10" customWidth="1"/>
    <col min="9" max="9" width="1.7109375" style="10" customWidth="1"/>
    <col min="10" max="10" width="17.57421875" style="10" customWidth="1"/>
    <col min="11" max="11" width="1.7109375" style="10" customWidth="1"/>
    <col min="12" max="16384" width="9.140625" style="10" customWidth="1"/>
  </cols>
  <sheetData>
    <row r="1" ht="25.5" customHeight="1">
      <c r="B1" s="3" t="s">
        <v>2</v>
      </c>
    </row>
    <row r="3" ht="18" customHeight="1">
      <c r="B3" s="55" t="s">
        <v>64</v>
      </c>
    </row>
    <row r="4" ht="15" customHeight="1">
      <c r="B4" s="8" t="s">
        <v>69</v>
      </c>
    </row>
    <row r="6" spans="4:10" ht="15" customHeight="1">
      <c r="D6" s="2"/>
      <c r="E6" s="2" t="s">
        <v>43</v>
      </c>
      <c r="F6" s="42"/>
      <c r="G6" s="2"/>
      <c r="H6" s="43"/>
      <c r="I6" s="2" t="s">
        <v>44</v>
      </c>
      <c r="J6" s="42"/>
    </row>
    <row r="7" spans="4:10" ht="15" customHeight="1">
      <c r="D7" s="44" t="s">
        <v>45</v>
      </c>
      <c r="E7" s="44"/>
      <c r="F7" s="45" t="s">
        <v>46</v>
      </c>
      <c r="G7" s="44"/>
      <c r="H7" s="46" t="s">
        <v>45</v>
      </c>
      <c r="I7" s="44"/>
      <c r="J7" s="45" t="s">
        <v>46</v>
      </c>
    </row>
    <row r="8" spans="4:10" ht="15" customHeight="1">
      <c r="D8" s="44" t="s">
        <v>47</v>
      </c>
      <c r="E8" s="44"/>
      <c r="F8" s="45" t="s">
        <v>47</v>
      </c>
      <c r="G8" s="44"/>
      <c r="H8" s="46" t="s">
        <v>47</v>
      </c>
      <c r="I8" s="44"/>
      <c r="J8" s="45" t="s">
        <v>47</v>
      </c>
    </row>
    <row r="9" spans="4:10" ht="15" customHeight="1">
      <c r="D9" s="44" t="s">
        <v>48</v>
      </c>
      <c r="E9" s="44"/>
      <c r="F9" s="45" t="s">
        <v>49</v>
      </c>
      <c r="G9" s="44"/>
      <c r="H9" s="46" t="s">
        <v>50</v>
      </c>
      <c r="I9" s="44"/>
      <c r="J9" s="45" t="s">
        <v>49</v>
      </c>
    </row>
    <row r="10" spans="4:10" ht="15" customHeight="1">
      <c r="D10" s="44"/>
      <c r="E10" s="44"/>
      <c r="F10" s="45" t="s">
        <v>48</v>
      </c>
      <c r="G10" s="44"/>
      <c r="H10" s="46"/>
      <c r="I10" s="44"/>
      <c r="J10" s="47" t="s">
        <v>51</v>
      </c>
    </row>
    <row r="11" spans="4:10" ht="15" customHeight="1">
      <c r="D11" s="57" t="s">
        <v>16</v>
      </c>
      <c r="E11" s="44"/>
      <c r="F11" s="58" t="s">
        <v>17</v>
      </c>
      <c r="G11" s="44"/>
      <c r="H11" s="59" t="str">
        <f>D11</f>
        <v>30/09/2002</v>
      </c>
      <c r="I11" s="44"/>
      <c r="J11" s="58" t="str">
        <f>F11</f>
        <v>30/09/2001</v>
      </c>
    </row>
    <row r="12" spans="4:10" ht="15" customHeight="1">
      <c r="D12" s="44" t="s">
        <v>0</v>
      </c>
      <c r="E12" s="11"/>
      <c r="F12" s="44" t="s">
        <v>0</v>
      </c>
      <c r="G12" s="11"/>
      <c r="H12" s="44" t="s">
        <v>0</v>
      </c>
      <c r="I12" s="11"/>
      <c r="J12" s="44" t="s">
        <v>0</v>
      </c>
    </row>
    <row r="13" spans="4:10" ht="15" customHeight="1">
      <c r="D13" s="13"/>
      <c r="E13" s="13"/>
      <c r="F13" s="13"/>
      <c r="G13" s="13"/>
      <c r="H13" s="13"/>
      <c r="I13" s="13"/>
      <c r="J13" s="13"/>
    </row>
    <row r="14" spans="2:10" ht="15" customHeight="1" thickBot="1">
      <c r="B14" s="10" t="s">
        <v>3</v>
      </c>
      <c r="D14" s="48">
        <v>85405</v>
      </c>
      <c r="E14" s="13"/>
      <c r="F14" s="48">
        <v>39818</v>
      </c>
      <c r="G14" s="13"/>
      <c r="H14" s="48">
        <v>132982</v>
      </c>
      <c r="I14" s="13"/>
      <c r="J14" s="48">
        <v>85114</v>
      </c>
    </row>
    <row r="15" spans="4:10" ht="15" customHeight="1" thickTop="1">
      <c r="D15" s="49"/>
      <c r="E15" s="13"/>
      <c r="F15" s="13"/>
      <c r="G15" s="13"/>
      <c r="H15" s="13"/>
      <c r="I15" s="13"/>
      <c r="J15" s="13"/>
    </row>
    <row r="16" spans="4:10" ht="15" customHeight="1">
      <c r="D16" s="15"/>
      <c r="E16" s="15"/>
      <c r="F16" s="15"/>
      <c r="G16" s="15"/>
      <c r="H16" s="15"/>
      <c r="I16" s="15"/>
      <c r="J16" s="15"/>
    </row>
    <row r="17" spans="2:10" ht="15" customHeight="1">
      <c r="B17" s="10" t="s">
        <v>18</v>
      </c>
      <c r="D17" s="15">
        <v>5928</v>
      </c>
      <c r="E17" s="15"/>
      <c r="F17" s="15">
        <v>2326</v>
      </c>
      <c r="G17" s="15"/>
      <c r="H17" s="15">
        <v>12494</v>
      </c>
      <c r="I17" s="15"/>
      <c r="J17" s="15">
        <v>9703</v>
      </c>
    </row>
    <row r="18" spans="4:10" ht="15" customHeight="1">
      <c r="D18" s="13"/>
      <c r="E18" s="13"/>
      <c r="F18" s="13"/>
      <c r="G18" s="13"/>
      <c r="H18" s="13"/>
      <c r="I18" s="13"/>
      <c r="J18" s="13"/>
    </row>
    <row r="19" spans="2:10" ht="15" customHeight="1">
      <c r="B19" s="10" t="s">
        <v>19</v>
      </c>
      <c r="D19" s="13">
        <v>-1226</v>
      </c>
      <c r="E19" s="13"/>
      <c r="F19" s="13">
        <v>-117</v>
      </c>
      <c r="G19" s="13"/>
      <c r="H19" s="13">
        <v>-1491</v>
      </c>
      <c r="I19" s="13"/>
      <c r="J19" s="13">
        <v>-243</v>
      </c>
    </row>
    <row r="20" spans="4:10" ht="15" customHeight="1">
      <c r="D20" s="14"/>
      <c r="E20" s="13"/>
      <c r="F20" s="14"/>
      <c r="G20" s="13"/>
      <c r="H20" s="14"/>
      <c r="I20" s="13"/>
      <c r="J20" s="14"/>
    </row>
    <row r="21" spans="4:10" ht="9" customHeight="1">
      <c r="D21" s="15"/>
      <c r="E21" s="13"/>
      <c r="F21" s="15"/>
      <c r="G21" s="13"/>
      <c r="H21" s="15"/>
      <c r="I21" s="13"/>
      <c r="J21" s="15"/>
    </row>
    <row r="22" spans="2:10" ht="15" customHeight="1">
      <c r="B22" s="10" t="s">
        <v>52</v>
      </c>
      <c r="D22" s="13">
        <f>SUM(D17:D20)</f>
        <v>4702</v>
      </c>
      <c r="E22" s="13"/>
      <c r="F22" s="13">
        <f>SUM(F17:F20)</f>
        <v>2209</v>
      </c>
      <c r="G22" s="13"/>
      <c r="H22" s="13">
        <f>SUM(H17:H20)</f>
        <v>11003</v>
      </c>
      <c r="I22" s="13"/>
      <c r="J22" s="13">
        <f>SUM(J17:J20)</f>
        <v>9460</v>
      </c>
    </row>
    <row r="23" spans="4:10" ht="15" customHeight="1">
      <c r="D23" s="13"/>
      <c r="E23" s="13"/>
      <c r="F23" s="13"/>
      <c r="G23" s="13"/>
      <c r="H23" s="13"/>
      <c r="I23" s="13"/>
      <c r="J23" s="13"/>
    </row>
    <row r="24" spans="2:10" ht="15" customHeight="1">
      <c r="B24" s="10" t="s">
        <v>20</v>
      </c>
      <c r="D24" s="13">
        <v>-1253</v>
      </c>
      <c r="E24" s="13"/>
      <c r="F24" s="13">
        <v>-833</v>
      </c>
      <c r="G24" s="13"/>
      <c r="H24" s="13">
        <v>-3685</v>
      </c>
      <c r="I24" s="13"/>
      <c r="J24" s="13">
        <v>-3073</v>
      </c>
    </row>
    <row r="25" spans="4:10" ht="15" customHeight="1">
      <c r="D25" s="14"/>
      <c r="E25" s="13"/>
      <c r="F25" s="14"/>
      <c r="G25" s="13"/>
      <c r="H25" s="14"/>
      <c r="I25" s="13"/>
      <c r="J25" s="14"/>
    </row>
    <row r="26" spans="4:10" ht="9" customHeight="1">
      <c r="D26" s="13"/>
      <c r="E26" s="13"/>
      <c r="F26" s="13"/>
      <c r="G26" s="13"/>
      <c r="H26" s="13"/>
      <c r="I26" s="13"/>
      <c r="J26" s="13"/>
    </row>
    <row r="27" spans="2:10" ht="15" customHeight="1">
      <c r="B27" s="10" t="s">
        <v>53</v>
      </c>
      <c r="D27" s="13">
        <f>SUM(D22:D25)</f>
        <v>3449</v>
      </c>
      <c r="E27" s="13"/>
      <c r="F27" s="13">
        <f>SUM(F22:F25)</f>
        <v>1376</v>
      </c>
      <c r="G27" s="13"/>
      <c r="H27" s="13">
        <f>SUM(H22:H25)</f>
        <v>7318</v>
      </c>
      <c r="I27" s="13"/>
      <c r="J27" s="13">
        <f>SUM(J22:J25)</f>
        <v>6387</v>
      </c>
    </row>
    <row r="28" spans="4:10" ht="15" customHeight="1">
      <c r="D28" s="13"/>
      <c r="E28" s="13"/>
      <c r="F28" s="13"/>
      <c r="G28" s="13"/>
      <c r="H28" s="13"/>
      <c r="I28" s="13"/>
      <c r="J28" s="13"/>
    </row>
    <row r="29" spans="2:10" ht="15" customHeight="1">
      <c r="B29" s="10" t="s">
        <v>54</v>
      </c>
      <c r="D29" s="13">
        <v>-1051</v>
      </c>
      <c r="E29" s="13"/>
      <c r="F29" s="13">
        <v>263</v>
      </c>
      <c r="G29" s="13"/>
      <c r="H29" s="13">
        <v>-2392</v>
      </c>
      <c r="I29" s="13"/>
      <c r="J29" s="13">
        <v>-569</v>
      </c>
    </row>
    <row r="30" spans="4:10" ht="15" customHeight="1" thickBot="1">
      <c r="D30" s="15"/>
      <c r="E30" s="13"/>
      <c r="F30" s="15"/>
      <c r="G30" s="13"/>
      <c r="H30" s="15"/>
      <c r="I30" s="13"/>
      <c r="J30" s="15"/>
    </row>
    <row r="31" spans="4:10" ht="9" customHeight="1">
      <c r="D31" s="37"/>
      <c r="E31" s="13"/>
      <c r="F31" s="37"/>
      <c r="G31" s="13"/>
      <c r="H31" s="37"/>
      <c r="I31" s="13"/>
      <c r="J31" s="37"/>
    </row>
    <row r="32" spans="2:10" ht="15" customHeight="1" thickBot="1">
      <c r="B32" s="8" t="s">
        <v>21</v>
      </c>
      <c r="D32" s="38">
        <f>SUM(D27:D30)</f>
        <v>2398</v>
      </c>
      <c r="E32" s="16"/>
      <c r="F32" s="38">
        <f>SUM(F27:F30)</f>
        <v>1639</v>
      </c>
      <c r="G32" s="16"/>
      <c r="H32" s="38">
        <f>SUM(H27:H30)</f>
        <v>4926</v>
      </c>
      <c r="I32" s="16"/>
      <c r="J32" s="38">
        <f>SUM(J27:J30)</f>
        <v>5818</v>
      </c>
    </row>
    <row r="33" spans="4:10" ht="15" customHeight="1" thickTop="1">
      <c r="D33" s="13"/>
      <c r="E33" s="13"/>
      <c r="F33" s="13"/>
      <c r="G33" s="13"/>
      <c r="H33" s="13"/>
      <c r="I33" s="13"/>
      <c r="J33" s="13"/>
    </row>
    <row r="35" ht="15" customHeight="1">
      <c r="B35" s="10" t="s">
        <v>22</v>
      </c>
    </row>
    <row r="36" spans="2:10" ht="15" customHeight="1">
      <c r="B36" s="12" t="s">
        <v>23</v>
      </c>
      <c r="C36" s="10" t="s">
        <v>55</v>
      </c>
      <c r="D36" s="50">
        <f>ROUND(D32/190230*100,2)</f>
        <v>1.26</v>
      </c>
      <c r="F36" s="50">
        <v>0.87</v>
      </c>
      <c r="H36" s="50">
        <f>ROUND(H32/190230*100,2)</f>
        <v>2.59</v>
      </c>
      <c r="J36" s="50">
        <v>3.09</v>
      </c>
    </row>
    <row r="37" spans="2:10" ht="15" customHeight="1">
      <c r="B37" s="12"/>
      <c r="D37" s="51"/>
      <c r="F37" s="51"/>
      <c r="H37" s="51"/>
      <c r="J37" s="51"/>
    </row>
    <row r="38" spans="2:10" ht="15" customHeight="1">
      <c r="B38" s="12" t="s">
        <v>23</v>
      </c>
      <c r="C38" s="10" t="s">
        <v>56</v>
      </c>
      <c r="D38" s="50">
        <f>ROUND(D32/191220*100,2)</f>
        <v>1.25</v>
      </c>
      <c r="F38" s="50">
        <v>0.84</v>
      </c>
      <c r="H38" s="50">
        <f>ROUND(H32/191220*100,2)</f>
        <v>2.58</v>
      </c>
      <c r="J38" s="50">
        <v>3</v>
      </c>
    </row>
    <row r="41" spans="2:10" ht="15" customHeight="1">
      <c r="B41" s="41" t="s">
        <v>83</v>
      </c>
      <c r="C41" s="41"/>
      <c r="D41" s="41"/>
      <c r="E41" s="41"/>
      <c r="F41" s="41"/>
      <c r="G41" s="41"/>
      <c r="H41" s="41"/>
      <c r="I41" s="41"/>
      <c r="J41" s="41"/>
    </row>
    <row r="42" spans="2:10" ht="15" customHeight="1">
      <c r="B42" s="41" t="s">
        <v>84</v>
      </c>
      <c r="C42" s="41"/>
      <c r="D42" s="41"/>
      <c r="E42" s="41"/>
      <c r="F42" s="41"/>
      <c r="G42" s="41"/>
      <c r="H42" s="41"/>
      <c r="I42" s="41"/>
      <c r="J42" s="41"/>
    </row>
  </sheetData>
  <printOptions horizontalCentered="1"/>
  <pageMargins left="0.5" right="0.25" top="0.5" bottom="0.5" header="0.25" footer="0.25"/>
  <pageSetup fitToHeight="1" fitToWidth="1" horizontalDpi="600" verticalDpi="600" orientation="portrait" paperSize="9" scale="95" r:id="rId1"/>
  <headerFooter alignWithMargins="0">
    <oddHeader>&amp;R&amp;9&amp;D</oddHeader>
    <oddFooter>&amp;C&amp;12Page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65"/>
  <sheetViews>
    <sheetView view="pageBreakPreview" zoomScale="75" zoomScaleSheetLayoutView="75" workbookViewId="0" topLeftCell="A30">
      <selection activeCell="E36" sqref="E36"/>
    </sheetView>
  </sheetViews>
  <sheetFormatPr defaultColWidth="9.140625" defaultRowHeight="15" customHeight="1"/>
  <cols>
    <col min="1" max="1" width="1.7109375" style="10" customWidth="1"/>
    <col min="2" max="2" width="2.57421875" style="10" customWidth="1"/>
    <col min="3" max="3" width="9.140625" style="10" customWidth="1"/>
    <col min="4" max="4" width="29.7109375" style="10" customWidth="1"/>
    <col min="5" max="5" width="15.57421875" style="10" customWidth="1"/>
    <col min="6" max="6" width="8.57421875" style="10" customWidth="1"/>
    <col min="7" max="7" width="15.57421875" style="10" customWidth="1"/>
    <col min="8" max="16384" width="9.140625" style="10" customWidth="1"/>
  </cols>
  <sheetData>
    <row r="1" ht="25.5" customHeight="1">
      <c r="B1" s="3" t="s">
        <v>2</v>
      </c>
    </row>
    <row r="3" ht="18" customHeight="1">
      <c r="B3" s="56" t="s">
        <v>71</v>
      </c>
    </row>
    <row r="4" ht="15" customHeight="1">
      <c r="B4" s="7" t="s">
        <v>70</v>
      </c>
    </row>
    <row r="6" spans="5:7" ht="15" customHeight="1">
      <c r="E6" s="2" t="s">
        <v>24</v>
      </c>
      <c r="G6" s="2" t="s">
        <v>24</v>
      </c>
    </row>
    <row r="7" spans="5:7" ht="15" customHeight="1">
      <c r="E7" s="60" t="s">
        <v>16</v>
      </c>
      <c r="G7" s="61" t="s">
        <v>15</v>
      </c>
    </row>
    <row r="8" spans="5:7" ht="15" customHeight="1">
      <c r="E8" s="2" t="s">
        <v>0</v>
      </c>
      <c r="G8" s="2" t="s">
        <v>0</v>
      </c>
    </row>
    <row r="10" spans="2:7" ht="15" customHeight="1">
      <c r="B10" s="1" t="s">
        <v>5</v>
      </c>
      <c r="E10" s="28">
        <v>278808</v>
      </c>
      <c r="G10" s="17">
        <v>282360</v>
      </c>
    </row>
    <row r="11" spans="2:7" ht="9" customHeight="1">
      <c r="B11" s="1"/>
      <c r="E11" s="28"/>
      <c r="G11" s="17"/>
    </row>
    <row r="12" spans="2:7" ht="15" customHeight="1">
      <c r="B12" s="1" t="s">
        <v>25</v>
      </c>
      <c r="E12" s="28">
        <v>1295</v>
      </c>
      <c r="G12" s="18">
        <v>1295</v>
      </c>
    </row>
    <row r="13" spans="2:7" ht="9" customHeight="1">
      <c r="B13" s="1"/>
      <c r="E13" s="28"/>
      <c r="G13" s="18"/>
    </row>
    <row r="14" spans="2:7" ht="15" customHeight="1">
      <c r="B14" s="1" t="s">
        <v>14</v>
      </c>
      <c r="E14" s="28">
        <v>70367</v>
      </c>
      <c r="G14" s="17">
        <v>70255</v>
      </c>
    </row>
    <row r="15" spans="2:7" ht="9" customHeight="1">
      <c r="B15" s="1"/>
      <c r="E15" s="28"/>
      <c r="G15" s="17"/>
    </row>
    <row r="16" spans="2:7" ht="15" customHeight="1">
      <c r="B16" s="1" t="s">
        <v>26</v>
      </c>
      <c r="E16" s="28">
        <v>16452</v>
      </c>
      <c r="G16" s="17">
        <v>16108</v>
      </c>
    </row>
    <row r="17" spans="2:7" ht="9" customHeight="1">
      <c r="B17" s="1"/>
      <c r="E17" s="28"/>
      <c r="G17" s="17"/>
    </row>
    <row r="18" spans="2:7" ht="15" customHeight="1">
      <c r="B18" s="1" t="s">
        <v>6</v>
      </c>
      <c r="E18" s="28">
        <v>25654</v>
      </c>
      <c r="G18" s="17">
        <v>25376</v>
      </c>
    </row>
    <row r="19" spans="2:7" ht="9" customHeight="1">
      <c r="B19" s="1"/>
      <c r="E19" s="28"/>
      <c r="G19" s="17"/>
    </row>
    <row r="20" spans="2:7" ht="15" customHeight="1">
      <c r="B20" s="1" t="s">
        <v>27</v>
      </c>
      <c r="E20" s="28">
        <v>152</v>
      </c>
      <c r="G20" s="17">
        <v>152</v>
      </c>
    </row>
    <row r="21" spans="2:7" ht="9" customHeight="1">
      <c r="B21" s="1"/>
      <c r="E21" s="28"/>
      <c r="G21" s="17"/>
    </row>
    <row r="22" spans="2:7" ht="15" customHeight="1">
      <c r="B22" s="1" t="s">
        <v>12</v>
      </c>
      <c r="E22" s="28">
        <v>913</v>
      </c>
      <c r="G22" s="17">
        <v>1068</v>
      </c>
    </row>
    <row r="23" spans="2:7" ht="9" customHeight="1">
      <c r="B23" s="1"/>
      <c r="E23" s="28"/>
      <c r="G23" s="17"/>
    </row>
    <row r="24" spans="2:7" ht="15" customHeight="1">
      <c r="B24" s="1" t="s">
        <v>4</v>
      </c>
      <c r="E24" s="28">
        <v>2254</v>
      </c>
      <c r="G24" s="17">
        <v>2146</v>
      </c>
    </row>
    <row r="25" spans="2:7" ht="15" customHeight="1">
      <c r="B25" s="1"/>
      <c r="E25" s="28"/>
      <c r="G25" s="17"/>
    </row>
    <row r="26" spans="2:7" ht="15" customHeight="1">
      <c r="B26" s="1" t="s">
        <v>10</v>
      </c>
      <c r="E26" s="28"/>
      <c r="G26" s="19"/>
    </row>
    <row r="27" spans="3:7" ht="15" customHeight="1">
      <c r="C27" s="10" t="s">
        <v>57</v>
      </c>
      <c r="E27" s="20">
        <v>89255</v>
      </c>
      <c r="G27" s="20">
        <v>109113</v>
      </c>
    </row>
    <row r="28" spans="3:7" ht="15" customHeight="1">
      <c r="C28" s="10" t="s">
        <v>7</v>
      </c>
      <c r="E28" s="21">
        <v>30047</v>
      </c>
      <c r="G28" s="21">
        <v>30548</v>
      </c>
    </row>
    <row r="29" spans="3:7" ht="15" customHeight="1">
      <c r="C29" s="10" t="s">
        <v>58</v>
      </c>
      <c r="E29" s="21">
        <v>53459</v>
      </c>
      <c r="G29" s="21">
        <v>44263</v>
      </c>
    </row>
    <row r="30" spans="3:7" ht="15" customHeight="1">
      <c r="C30" s="10" t="s">
        <v>28</v>
      </c>
      <c r="E30" s="21">
        <v>45411</v>
      </c>
      <c r="G30" s="21">
        <v>27618</v>
      </c>
    </row>
    <row r="31" spans="5:7" ht="15" customHeight="1">
      <c r="E31" s="6">
        <f>SUM(E27:E30)</f>
        <v>218172</v>
      </c>
      <c r="G31" s="6">
        <f>SUM(G27:G30)</f>
        <v>211542</v>
      </c>
    </row>
    <row r="32" spans="5:7" ht="15" customHeight="1">
      <c r="E32" s="22"/>
      <c r="G32" s="22"/>
    </row>
    <row r="33" spans="2:7" ht="15" customHeight="1">
      <c r="B33" s="1" t="s">
        <v>9</v>
      </c>
      <c r="E33" s="19"/>
      <c r="G33" s="19"/>
    </row>
    <row r="34" spans="3:7" ht="15" customHeight="1">
      <c r="C34" s="10" t="s">
        <v>59</v>
      </c>
      <c r="E34" s="20">
        <v>45835</v>
      </c>
      <c r="G34" s="20">
        <v>50119</v>
      </c>
    </row>
    <row r="35" spans="3:7" ht="15" customHeight="1">
      <c r="C35" s="10" t="s">
        <v>60</v>
      </c>
      <c r="E35" s="21">
        <v>31002</v>
      </c>
      <c r="G35" s="21">
        <v>24794</v>
      </c>
    </row>
    <row r="36" spans="3:7" ht="15" customHeight="1">
      <c r="C36" s="10" t="s">
        <v>20</v>
      </c>
      <c r="E36" s="23">
        <v>1232</v>
      </c>
      <c r="G36" s="23">
        <v>4655</v>
      </c>
    </row>
    <row r="37" spans="5:7" ht="15" customHeight="1">
      <c r="E37" s="6">
        <f>SUM(E34:E36)</f>
        <v>78069</v>
      </c>
      <c r="G37" s="6">
        <f>SUM(G34:G36)</f>
        <v>79568</v>
      </c>
    </row>
    <row r="38" spans="5:7" ht="15" customHeight="1">
      <c r="E38" s="19"/>
      <c r="G38" s="19"/>
    </row>
    <row r="39" spans="2:7" ht="15" customHeight="1">
      <c r="B39" s="1" t="s">
        <v>8</v>
      </c>
      <c r="E39" s="19">
        <f>+E31-E37</f>
        <v>140103</v>
      </c>
      <c r="G39" s="19">
        <f>+G31-G37</f>
        <v>131974</v>
      </c>
    </row>
    <row r="40" spans="5:7" ht="9" customHeight="1" thickBot="1">
      <c r="E40" s="24"/>
      <c r="G40" s="24"/>
    </row>
    <row r="41" spans="5:7" ht="18" customHeight="1" thickBot="1">
      <c r="E41" s="69">
        <f>SUM(E10:E24)+E39</f>
        <v>535998</v>
      </c>
      <c r="G41" s="69">
        <f>SUM(G10:G24)+G39</f>
        <v>530734</v>
      </c>
    </row>
    <row r="42" spans="2:7" ht="15" customHeight="1" thickTop="1">
      <c r="B42" s="52" t="s">
        <v>29</v>
      </c>
      <c r="E42" s="28"/>
      <c r="G42" s="17" t="s">
        <v>1</v>
      </c>
    </row>
    <row r="43" spans="5:7" ht="15" customHeight="1">
      <c r="E43" s="28"/>
      <c r="G43" s="17"/>
    </row>
    <row r="44" spans="2:7" ht="15" customHeight="1">
      <c r="B44" s="1" t="s">
        <v>11</v>
      </c>
      <c r="E44" s="28">
        <v>192794</v>
      </c>
      <c r="G44" s="17">
        <v>188643</v>
      </c>
    </row>
    <row r="45" spans="5:7" ht="15" customHeight="1">
      <c r="E45" s="28"/>
      <c r="G45" s="17"/>
    </row>
    <row r="46" spans="2:7" ht="15" customHeight="1">
      <c r="B46" s="71" t="s">
        <v>30</v>
      </c>
      <c r="C46" s="72"/>
      <c r="D46" s="72"/>
      <c r="E46" s="28">
        <v>205334</v>
      </c>
      <c r="G46" s="19">
        <v>200005</v>
      </c>
    </row>
    <row r="47" spans="2:7" ht="9" customHeight="1">
      <c r="B47" s="25"/>
      <c r="C47" s="26"/>
      <c r="D47" s="26"/>
      <c r="E47" s="27"/>
      <c r="G47" s="27"/>
    </row>
    <row r="48" spans="2:7" ht="9" customHeight="1">
      <c r="B48" s="25"/>
      <c r="C48" s="26"/>
      <c r="D48" s="26"/>
      <c r="E48" s="19"/>
      <c r="G48" s="19"/>
    </row>
    <row r="49" spans="2:8" ht="15" customHeight="1">
      <c r="B49" s="1" t="s">
        <v>31</v>
      </c>
      <c r="E49" s="17">
        <f>SUM(E44:E47)</f>
        <v>398128</v>
      </c>
      <c r="G49" s="17">
        <f>SUM(G44:G47)</f>
        <v>388648</v>
      </c>
      <c r="H49" s="65"/>
    </row>
    <row r="50" spans="5:7" ht="15" customHeight="1">
      <c r="E50" s="17"/>
      <c r="G50" s="17"/>
    </row>
    <row r="51" spans="2:7" ht="15" customHeight="1">
      <c r="B51" s="1" t="s">
        <v>13</v>
      </c>
      <c r="E51" s="17">
        <v>106247</v>
      </c>
      <c r="G51" s="17">
        <v>103890</v>
      </c>
    </row>
    <row r="52" spans="5:7" ht="15" customHeight="1">
      <c r="E52" s="17"/>
      <c r="G52" s="17"/>
    </row>
    <row r="53" spans="2:7" ht="15" customHeight="1">
      <c r="B53" s="1" t="s">
        <v>72</v>
      </c>
      <c r="E53" s="17"/>
      <c r="G53" s="17"/>
    </row>
    <row r="54" spans="2:7" ht="15" customHeight="1">
      <c r="B54" s="1"/>
      <c r="C54" s="10" t="s">
        <v>60</v>
      </c>
      <c r="E54" s="17">
        <v>12357</v>
      </c>
      <c r="G54" s="17">
        <f>592+18300</f>
        <v>18892</v>
      </c>
    </row>
    <row r="55" spans="2:7" ht="15" customHeight="1">
      <c r="B55" s="1"/>
      <c r="C55" s="10" t="s">
        <v>32</v>
      </c>
      <c r="E55" s="17">
        <v>19266</v>
      </c>
      <c r="G55" s="17">
        <v>19304</v>
      </c>
    </row>
    <row r="56" spans="5:7" ht="9" customHeight="1" thickBot="1">
      <c r="E56" s="24"/>
      <c r="G56" s="24"/>
    </row>
    <row r="57" spans="5:7" ht="18" customHeight="1" thickBot="1">
      <c r="E57" s="69">
        <f>SUM(E49:E56)</f>
        <v>535998</v>
      </c>
      <c r="G57" s="69">
        <f>SUM(G49:G56)</f>
        <v>530734</v>
      </c>
    </row>
    <row r="58" spans="5:7" ht="18" customHeight="1" thickTop="1">
      <c r="E58" s="19"/>
      <c r="G58" s="19"/>
    </row>
    <row r="59" spans="2:7" ht="18" customHeight="1">
      <c r="B59" s="1" t="s">
        <v>82</v>
      </c>
      <c r="E59" s="68">
        <f>ROUND((E49-E18)/E44,2)</f>
        <v>1.93</v>
      </c>
      <c r="F59" s="67"/>
      <c r="G59" s="68">
        <f>ROUND((G49-G18)/G44,2)</f>
        <v>1.93</v>
      </c>
    </row>
    <row r="60" ht="18" customHeight="1">
      <c r="G60" s="19"/>
    </row>
    <row r="61" spans="2:8" ht="18" customHeight="1">
      <c r="B61" s="41" t="s">
        <v>85</v>
      </c>
      <c r="C61" s="41"/>
      <c r="D61" s="41"/>
      <c r="E61" s="41"/>
      <c r="F61" s="41"/>
      <c r="G61" s="41"/>
      <c r="H61" s="41"/>
    </row>
    <row r="62" spans="2:8" ht="15" customHeight="1">
      <c r="B62" s="41" t="s">
        <v>86</v>
      </c>
      <c r="C62" s="41"/>
      <c r="D62" s="41"/>
      <c r="E62" s="41"/>
      <c r="F62" s="41"/>
      <c r="G62" s="41"/>
      <c r="H62" s="41"/>
    </row>
    <row r="64" spans="5:7" ht="15" customHeight="1">
      <c r="E64" s="28">
        <f>E41-E57</f>
        <v>0</v>
      </c>
      <c r="G64" s="28">
        <f>G41-G57</f>
        <v>0</v>
      </c>
    </row>
    <row r="65" spans="5:7" ht="15" customHeight="1">
      <c r="E65" s="66" t="str">
        <f>IF(E64=0,"OK","Error")</f>
        <v>OK</v>
      </c>
      <c r="G65" s="66" t="str">
        <f>IF(G64=0,"OK","Error")</f>
        <v>OK</v>
      </c>
    </row>
  </sheetData>
  <mergeCells count="1">
    <mergeCell ref="B46:D46"/>
  </mergeCells>
  <printOptions horizontalCentered="1"/>
  <pageMargins left="0.5" right="0.25" top="0.25" bottom="0.25" header="0" footer="0"/>
  <pageSetup fitToHeight="1" fitToWidth="1" horizontalDpi="600" verticalDpi="600" orientation="portrait" paperSize="9" scale="87" r:id="rId1"/>
  <headerFooter alignWithMargins="0">
    <oddHeader>&amp;R&amp;9&amp;D</oddHeader>
    <oddFooter>&amp;C&amp;12Page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26"/>
  <sheetViews>
    <sheetView view="pageBreakPreview" zoomScale="75" zoomScaleSheetLayoutView="75" workbookViewId="0" topLeftCell="A17">
      <selection activeCell="D23" sqref="D23"/>
    </sheetView>
  </sheetViews>
  <sheetFormatPr defaultColWidth="9.140625" defaultRowHeight="15" customHeight="1"/>
  <cols>
    <col min="1" max="1" width="1.7109375" style="10" customWidth="1"/>
    <col min="2" max="3" width="2.7109375" style="10" customWidth="1"/>
    <col min="4" max="4" width="54.421875" style="10" customWidth="1"/>
    <col min="5" max="5" width="15.7109375" style="28" customWidth="1"/>
    <col min="6" max="6" width="6.7109375" style="10" customWidth="1"/>
    <col min="7" max="16384" width="9.140625" style="10" customWidth="1"/>
  </cols>
  <sheetData>
    <row r="1" spans="2:3" ht="26.25" customHeight="1">
      <c r="B1" s="3" t="s">
        <v>2</v>
      </c>
      <c r="C1" s="9"/>
    </row>
    <row r="3" spans="2:3" ht="18" customHeight="1">
      <c r="B3" s="56" t="s">
        <v>74</v>
      </c>
      <c r="C3" s="29"/>
    </row>
    <row r="4" spans="2:3" ht="15" customHeight="1">
      <c r="B4" s="8" t="s">
        <v>73</v>
      </c>
      <c r="C4" s="30"/>
    </row>
    <row r="5" spans="2:3" ht="15" customHeight="1">
      <c r="B5" s="31"/>
      <c r="C5" s="31"/>
    </row>
    <row r="6" ht="15" customHeight="1">
      <c r="E6" s="5">
        <v>2002</v>
      </c>
    </row>
    <row r="7" ht="15" customHeight="1">
      <c r="E7" s="4" t="s">
        <v>75</v>
      </c>
    </row>
    <row r="8" ht="15" customHeight="1">
      <c r="E8" s="4" t="s">
        <v>76</v>
      </c>
    </row>
    <row r="9" ht="15" customHeight="1">
      <c r="E9" s="62" t="s">
        <v>16</v>
      </c>
    </row>
    <row r="10" spans="5:6" ht="15" customHeight="1">
      <c r="E10" s="53" t="s">
        <v>0</v>
      </c>
      <c r="F10" s="35"/>
    </row>
    <row r="11" spans="5:6" ht="15" customHeight="1">
      <c r="E11" s="32"/>
      <c r="F11" s="35"/>
    </row>
    <row r="12" spans="2:5" ht="15" customHeight="1" thickBot="1">
      <c r="B12" s="1" t="s">
        <v>61</v>
      </c>
      <c r="E12" s="33">
        <v>14817</v>
      </c>
    </row>
    <row r="14" spans="2:5" ht="15" customHeight="1" thickBot="1">
      <c r="B14" s="1" t="s">
        <v>62</v>
      </c>
      <c r="E14" s="33">
        <v>-397</v>
      </c>
    </row>
    <row r="16" spans="2:5" ht="15" customHeight="1" thickBot="1">
      <c r="B16" s="1" t="s">
        <v>63</v>
      </c>
      <c r="E16" s="33">
        <v>4073</v>
      </c>
    </row>
    <row r="18" spans="2:5" ht="15" customHeight="1">
      <c r="B18" s="10" t="s">
        <v>33</v>
      </c>
      <c r="E18" s="28">
        <f>SUM(E12:E16)</f>
        <v>18493</v>
      </c>
    </row>
    <row r="19" spans="2:5" ht="15" customHeight="1">
      <c r="B19" s="1" t="s">
        <v>34</v>
      </c>
      <c r="E19" s="28">
        <v>25872</v>
      </c>
    </row>
    <row r="20" ht="9" customHeight="1" thickBot="1"/>
    <row r="21" ht="9" customHeight="1">
      <c r="E21" s="34"/>
    </row>
    <row r="22" spans="2:5" ht="15" customHeight="1" thickBot="1">
      <c r="B22" s="8" t="s">
        <v>35</v>
      </c>
      <c r="E22" s="36">
        <f>SUM(E18:E21)</f>
        <v>44365</v>
      </c>
    </row>
    <row r="23" spans="2:5" ht="15" customHeight="1" thickTop="1">
      <c r="B23" s="8"/>
      <c r="E23" s="54"/>
    </row>
    <row r="25" spans="2:6" ht="15" customHeight="1">
      <c r="B25" s="41" t="s">
        <v>87</v>
      </c>
      <c r="C25" s="41"/>
      <c r="D25" s="41"/>
      <c r="E25" s="41"/>
      <c r="F25" s="41"/>
    </row>
    <row r="26" spans="2:6" ht="15" customHeight="1">
      <c r="B26" s="41" t="s">
        <v>88</v>
      </c>
      <c r="C26" s="41"/>
      <c r="D26" s="41"/>
      <c r="E26" s="41"/>
      <c r="F26" s="41"/>
    </row>
  </sheetData>
  <printOptions horizontalCentered="1"/>
  <pageMargins left="0.5" right="0.25" top="0.5" bottom="0.25" header="0.25" footer="0.25"/>
  <pageSetup fitToHeight="1" fitToWidth="1" horizontalDpi="600" verticalDpi="600" orientation="portrait" paperSize="9" r:id="rId1"/>
  <headerFooter alignWithMargins="0">
    <oddHeader>&amp;R&amp;9&amp;D</oddHeader>
    <oddFooter>&amp;C&amp;12Page 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38"/>
  <sheetViews>
    <sheetView view="pageBreakPreview" zoomScale="75" zoomScaleNormal="75" zoomScaleSheetLayoutView="75" workbookViewId="0" topLeftCell="A1">
      <selection activeCell="E34" sqref="E34"/>
    </sheetView>
  </sheetViews>
  <sheetFormatPr defaultColWidth="9.140625" defaultRowHeight="15" customHeight="1"/>
  <cols>
    <col min="1" max="1" width="1.7109375" style="10" customWidth="1"/>
    <col min="2" max="2" width="11.7109375" style="10" customWidth="1"/>
    <col min="3" max="3" width="21.28125" style="10" customWidth="1"/>
    <col min="4" max="4" width="15.7109375" style="10" customWidth="1"/>
    <col min="5" max="5" width="6.7109375" style="10" customWidth="1"/>
    <col min="6" max="6" width="18.00390625" style="10" customWidth="1"/>
    <col min="7" max="7" width="6.7109375" style="10" customWidth="1"/>
    <col min="8" max="8" width="16.7109375" style="10" customWidth="1"/>
    <col min="9" max="16384" width="9.140625" style="10" customWidth="1"/>
  </cols>
  <sheetData>
    <row r="1" ht="26.25" customHeight="1">
      <c r="B1" s="3" t="s">
        <v>2</v>
      </c>
    </row>
    <row r="3" ht="18" customHeight="1">
      <c r="B3" s="56" t="s">
        <v>77</v>
      </c>
    </row>
    <row r="4" ht="15" customHeight="1">
      <c r="B4" s="8" t="s">
        <v>73</v>
      </c>
    </row>
    <row r="7" spans="4:8" ht="15" customHeight="1">
      <c r="D7" s="2" t="s">
        <v>66</v>
      </c>
      <c r="F7" s="2" t="s">
        <v>67</v>
      </c>
      <c r="H7" s="2" t="s">
        <v>36</v>
      </c>
    </row>
    <row r="8" spans="4:8" ht="15" customHeight="1">
      <c r="D8" s="63" t="s">
        <v>67</v>
      </c>
      <c r="F8" s="63" t="s">
        <v>68</v>
      </c>
      <c r="H8" s="63"/>
    </row>
    <row r="9" spans="4:8" ht="15" customHeight="1">
      <c r="D9" s="4" t="s">
        <v>0</v>
      </c>
      <c r="F9" s="4" t="s">
        <v>0</v>
      </c>
      <c r="H9" s="4" t="s">
        <v>0</v>
      </c>
    </row>
    <row r="10" spans="4:8" ht="15" customHeight="1">
      <c r="D10" s="4"/>
      <c r="F10" s="4"/>
      <c r="H10" s="4"/>
    </row>
    <row r="11" spans="2:8" ht="15" customHeight="1">
      <c r="B11" s="39" t="s">
        <v>78</v>
      </c>
      <c r="D11" s="28"/>
      <c r="E11" s="28"/>
      <c r="F11" s="28"/>
      <c r="G11" s="28"/>
      <c r="H11" s="28"/>
    </row>
    <row r="12" spans="4:8" ht="15" customHeight="1">
      <c r="D12" s="28"/>
      <c r="E12" s="28"/>
      <c r="F12" s="28"/>
      <c r="G12" s="28"/>
      <c r="H12" s="28"/>
    </row>
    <row r="13" spans="2:8" ht="15" customHeight="1">
      <c r="B13" s="10" t="s">
        <v>37</v>
      </c>
      <c r="D13" s="28">
        <v>201463</v>
      </c>
      <c r="E13" s="28"/>
      <c r="F13" s="28">
        <v>187185</v>
      </c>
      <c r="G13" s="28"/>
      <c r="H13" s="28">
        <f>SUM(D13:G13)</f>
        <v>388648</v>
      </c>
    </row>
    <row r="14" spans="2:8" ht="15" customHeight="1">
      <c r="B14" s="10" t="s">
        <v>38</v>
      </c>
      <c r="D14" s="28">
        <v>4554</v>
      </c>
      <c r="E14" s="28"/>
      <c r="F14" s="28">
        <v>0</v>
      </c>
      <c r="G14" s="28"/>
      <c r="H14" s="28">
        <f>SUM(D14:G14)</f>
        <v>4554</v>
      </c>
    </row>
    <row r="15" spans="2:8" ht="15" customHeight="1">
      <c r="B15" s="10" t="s">
        <v>65</v>
      </c>
      <c r="D15" s="28">
        <v>0</v>
      </c>
      <c r="E15" s="28"/>
      <c r="F15" s="28">
        <v>4926</v>
      </c>
      <c r="G15" s="28"/>
      <c r="H15" s="28">
        <f>SUM(D15:G15)</f>
        <v>4926</v>
      </c>
    </row>
    <row r="16" spans="2:8" ht="15" customHeight="1">
      <c r="B16" s="10" t="s">
        <v>39</v>
      </c>
      <c r="D16" s="28">
        <v>0</v>
      </c>
      <c r="E16" s="28"/>
      <c r="F16" s="28">
        <v>0</v>
      </c>
      <c r="G16" s="28"/>
      <c r="H16" s="28">
        <f>SUM(D16:G16)</f>
        <v>0</v>
      </c>
    </row>
    <row r="17" spans="4:8" ht="9" customHeight="1" thickBot="1">
      <c r="D17" s="28"/>
      <c r="E17" s="28"/>
      <c r="F17" s="28"/>
      <c r="G17" s="28"/>
      <c r="H17" s="28"/>
    </row>
    <row r="18" spans="4:8" ht="9" customHeight="1">
      <c r="D18" s="34"/>
      <c r="E18" s="28"/>
      <c r="F18" s="34"/>
      <c r="G18" s="28"/>
      <c r="H18" s="34"/>
    </row>
    <row r="19" spans="2:8" ht="15" customHeight="1" thickBot="1">
      <c r="B19" s="8" t="s">
        <v>40</v>
      </c>
      <c r="D19" s="36">
        <f>SUM(D13:D17)</f>
        <v>206017</v>
      </c>
      <c r="E19" s="40"/>
      <c r="F19" s="36">
        <f>SUM(F13:F17)</f>
        <v>192111</v>
      </c>
      <c r="G19" s="40"/>
      <c r="H19" s="36">
        <f>SUM(H13:H17)</f>
        <v>398128</v>
      </c>
    </row>
    <row r="20" spans="4:8" ht="15" customHeight="1" thickTop="1">
      <c r="D20" s="28"/>
      <c r="E20" s="28"/>
      <c r="F20" s="28"/>
      <c r="G20" s="28"/>
      <c r="H20" s="28"/>
    </row>
    <row r="21" spans="4:8" ht="15" customHeight="1">
      <c r="D21" s="28"/>
      <c r="E21" s="28"/>
      <c r="F21" s="28"/>
      <c r="G21" s="28"/>
      <c r="H21" s="28"/>
    </row>
    <row r="22" spans="2:8" ht="15" customHeight="1" hidden="1">
      <c r="B22" s="39" t="s">
        <v>79</v>
      </c>
      <c r="D22" s="28"/>
      <c r="E22" s="28"/>
      <c r="F22" s="28"/>
      <c r="G22" s="28"/>
      <c r="H22" s="28"/>
    </row>
    <row r="23" spans="4:8" ht="15" customHeight="1" hidden="1">
      <c r="D23" s="28"/>
      <c r="E23" s="28"/>
      <c r="F23" s="28"/>
      <c r="G23" s="28"/>
      <c r="H23" s="28"/>
    </row>
    <row r="24" spans="2:8" ht="15" customHeight="1" hidden="1">
      <c r="B24" s="10" t="s">
        <v>41</v>
      </c>
      <c r="D24" s="28" t="e">
        <f>SUM(#REF!)</f>
        <v>#REF!</v>
      </c>
      <c r="E24" s="28"/>
      <c r="F24" s="28" t="e">
        <f>#REF!</f>
        <v>#REF!</v>
      </c>
      <c r="G24" s="28"/>
      <c r="H24" s="28" t="e">
        <f>SUM(D24:G24)</f>
        <v>#REF!</v>
      </c>
    </row>
    <row r="25" spans="2:8" ht="15" customHeight="1" hidden="1">
      <c r="B25" s="10" t="s">
        <v>38</v>
      </c>
      <c r="D25" s="28" t="e">
        <f>SUM(#REF!)</f>
        <v>#REF!</v>
      </c>
      <c r="E25" s="28"/>
      <c r="F25" s="28" t="e">
        <f>#REF!</f>
        <v>#REF!</v>
      </c>
      <c r="G25" s="28"/>
      <c r="H25" s="28" t="e">
        <f>SUM(D25:G25)</f>
        <v>#REF!</v>
      </c>
    </row>
    <row r="26" spans="2:8" ht="15" customHeight="1" hidden="1">
      <c r="B26" s="10" t="s">
        <v>65</v>
      </c>
      <c r="D26" s="28" t="e">
        <f>SUM(#REF!)</f>
        <v>#REF!</v>
      </c>
      <c r="E26" s="28"/>
      <c r="F26" s="28" t="e">
        <f>#REF!</f>
        <v>#REF!</v>
      </c>
      <c r="G26" s="28"/>
      <c r="H26" s="28" t="e">
        <f>SUM(D26:G26)</f>
        <v>#REF!</v>
      </c>
    </row>
    <row r="27" spans="2:8" ht="15" customHeight="1" hidden="1">
      <c r="B27" s="10" t="s">
        <v>39</v>
      </c>
      <c r="D27" s="28" t="e">
        <f>SUM(#REF!)</f>
        <v>#REF!</v>
      </c>
      <c r="E27" s="28"/>
      <c r="F27" s="28" t="e">
        <f>#REF!</f>
        <v>#REF!</v>
      </c>
      <c r="G27" s="28"/>
      <c r="H27" s="28" t="e">
        <f>SUM(D27:G27)</f>
        <v>#REF!</v>
      </c>
    </row>
    <row r="28" spans="4:8" ht="9" customHeight="1" hidden="1" thickBot="1">
      <c r="D28" s="28"/>
      <c r="E28" s="28"/>
      <c r="F28" s="28"/>
      <c r="G28" s="28"/>
      <c r="H28" s="28"/>
    </row>
    <row r="29" spans="4:8" ht="9" customHeight="1" hidden="1">
      <c r="D29" s="34"/>
      <c r="E29" s="28"/>
      <c r="F29" s="34"/>
      <c r="G29" s="28"/>
      <c r="H29" s="34"/>
    </row>
    <row r="30" spans="2:8" ht="15" customHeight="1" hidden="1" thickBot="1">
      <c r="B30" s="8" t="s">
        <v>42</v>
      </c>
      <c r="D30" s="36" t="e">
        <f>SUM(D24:D28)</f>
        <v>#REF!</v>
      </c>
      <c r="E30" s="40"/>
      <c r="F30" s="36" t="e">
        <f>SUM(F24:F28)</f>
        <v>#REF!</v>
      </c>
      <c r="G30" s="40"/>
      <c r="H30" s="36" t="e">
        <f>SUM(H24:H28)</f>
        <v>#REF!</v>
      </c>
    </row>
    <row r="31" spans="2:8" ht="15" customHeight="1" hidden="1" thickTop="1">
      <c r="B31" s="8"/>
      <c r="D31" s="54"/>
      <c r="E31" s="40"/>
      <c r="F31" s="54"/>
      <c r="G31" s="40"/>
      <c r="H31" s="54"/>
    </row>
    <row r="32" spans="2:8" ht="15" customHeight="1">
      <c r="B32" s="64" t="s">
        <v>80</v>
      </c>
      <c r="D32" s="54"/>
      <c r="E32" s="40"/>
      <c r="F32" s="54"/>
      <c r="G32" s="40"/>
      <c r="H32" s="54"/>
    </row>
    <row r="33" spans="2:8" ht="15" customHeight="1">
      <c r="B33" s="10" t="s">
        <v>81</v>
      </c>
      <c r="D33" s="54"/>
      <c r="E33" s="40"/>
      <c r="F33" s="54"/>
      <c r="G33" s="40"/>
      <c r="H33" s="54"/>
    </row>
    <row r="34" spans="2:8" ht="15" customHeight="1">
      <c r="B34" s="8"/>
      <c r="D34" s="54"/>
      <c r="E34" s="40"/>
      <c r="F34" s="54"/>
      <c r="G34" s="40"/>
      <c r="H34" s="54"/>
    </row>
    <row r="35" spans="4:8" ht="15" customHeight="1">
      <c r="D35" s="28"/>
      <c r="E35" s="28"/>
      <c r="F35" s="28"/>
      <c r="G35" s="28"/>
      <c r="H35" s="28"/>
    </row>
    <row r="36" spans="2:8" ht="15" customHeight="1">
      <c r="B36" s="41" t="s">
        <v>89</v>
      </c>
      <c r="C36" s="70"/>
      <c r="D36" s="70"/>
      <c r="E36" s="70"/>
      <c r="F36" s="70"/>
      <c r="G36" s="70"/>
      <c r="H36" s="70"/>
    </row>
    <row r="37" spans="2:8" ht="15" customHeight="1">
      <c r="B37" s="41" t="s">
        <v>90</v>
      </c>
      <c r="C37" s="70"/>
      <c r="D37" s="70"/>
      <c r="E37" s="70"/>
      <c r="F37" s="70"/>
      <c r="G37" s="70"/>
      <c r="H37" s="70"/>
    </row>
    <row r="38" spans="4:8" ht="15" customHeight="1">
      <c r="D38" s="28"/>
      <c r="E38" s="28"/>
      <c r="F38" s="28"/>
      <c r="G38" s="28"/>
      <c r="H38" s="28"/>
    </row>
  </sheetData>
  <printOptions horizontalCentered="1"/>
  <pageMargins left="0.5" right="0.25" top="0.5" bottom="0.25" header="0.25" footer="0.25"/>
  <pageSetup fitToHeight="1" fitToWidth="1" horizontalDpi="600" verticalDpi="600" orientation="portrait" paperSize="9" scale="99" r:id="rId1"/>
  <headerFooter alignWithMargins="0">
    <oddHeader>&amp;R&amp;9&amp;D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SHL</dc:creator>
  <cp:keywords/>
  <dc:description/>
  <cp:lastModifiedBy>shl</cp:lastModifiedBy>
  <cp:lastPrinted>2002-11-26T04:59:36Z</cp:lastPrinted>
  <dcterms:created xsi:type="dcterms:W3CDTF">1999-11-12T07:58:13Z</dcterms:created>
  <dcterms:modified xsi:type="dcterms:W3CDTF">2002-11-26T05:00:41Z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